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24226"/>
  <xr:revisionPtr revIDLastSave="0" documentId="13_ncr:1_{EF82F19D-D1D6-47A0-834A-30D62BE103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uning Times" sheetId="7" r:id="rId1"/>
  </sheets>
  <definedNames>
    <definedName name="hmax">#REF!</definedName>
    <definedName name="tau">#REF!</definedName>
    <definedName name="xmax">#REF!</definedName>
  </definedNames>
  <calcPr calcId="181029"/>
</workbook>
</file>

<file path=xl/calcChain.xml><?xml version="1.0" encoding="utf-8"?>
<calcChain xmlns="http://schemas.openxmlformats.org/spreadsheetml/2006/main">
  <c r="F6" i="7" l="1"/>
  <c r="D12" i="7"/>
  <c r="E12" i="7"/>
  <c r="F12" i="7"/>
  <c r="G12" i="7"/>
  <c r="D13" i="7"/>
  <c r="E13" i="7"/>
  <c r="F13" i="7"/>
  <c r="G13" i="7"/>
  <c r="D14" i="7"/>
  <c r="D15" i="7" s="1"/>
  <c r="D19" i="7" s="1"/>
  <c r="E14" i="7"/>
  <c r="G14" i="7"/>
  <c r="E15" i="7"/>
  <c r="E19" i="7" s="1"/>
  <c r="F15" i="7"/>
  <c r="F19" i="7" s="1"/>
  <c r="G15" i="7"/>
  <c r="G19" i="7" s="1"/>
  <c r="D21" i="7"/>
  <c r="E21" i="7"/>
  <c r="E22" i="7" s="1"/>
  <c r="E23" i="7" s="1"/>
  <c r="E24" i="7" s="1"/>
  <c r="F21" i="7"/>
  <c r="F22" i="7" s="1"/>
  <c r="F23" i="7" s="1"/>
  <c r="F24" i="7" s="1"/>
  <c r="G21" i="7"/>
  <c r="G22" i="7" s="1"/>
  <c r="G23" i="7" s="1"/>
  <c r="G24" i="7" s="1"/>
  <c r="D22" i="7"/>
  <c r="D23" i="7" s="1"/>
  <c r="D24" i="7" s="1"/>
</calcChain>
</file>

<file path=xl/sharedStrings.xml><?xml version="1.0" encoding="utf-8"?>
<sst xmlns="http://schemas.openxmlformats.org/spreadsheetml/2006/main" count="60" uniqueCount="51">
  <si>
    <t>%</t>
  </si>
  <si>
    <t>mm</t>
  </si>
  <si>
    <t>Steps/mm</t>
  </si>
  <si>
    <t>Max steps</t>
  </si>
  <si>
    <t>Hz</t>
  </si>
  <si>
    <t>Max travel</t>
  </si>
  <si>
    <t>Stub speed</t>
  </si>
  <si>
    <t>mm/s</t>
  </si>
  <si>
    <t>Full travel time</t>
  </si>
  <si>
    <t>s</t>
  </si>
  <si>
    <t>Steps</t>
  </si>
  <si>
    <t>Travel time</t>
  </si>
  <si>
    <t>Inputs</t>
  </si>
  <si>
    <t>Standard R26</t>
  </si>
  <si>
    <t>Motor/Spindle</t>
  </si>
  <si>
    <t>Max matchable magnitude</t>
  </si>
  <si>
    <t>Autotuner Designation</t>
  </si>
  <si>
    <t>h</t>
  </si>
  <si>
    <t>Stepping rate</t>
  </si>
  <si>
    <t>Derived Quantities</t>
  </si>
  <si>
    <t>1/mm</t>
  </si>
  <si>
    <t>h_max</t>
  </si>
  <si>
    <t>M_max</t>
  </si>
  <si>
    <t>f_s</t>
  </si>
  <si>
    <t>v_s</t>
  </si>
  <si>
    <t>n_max</t>
  </si>
  <si>
    <t>ts_max</t>
  </si>
  <si>
    <t>Step size</t>
  </si>
  <si>
    <t>u</t>
  </si>
  <si>
    <t>Tuning time overhead</t>
  </si>
  <si>
    <t>tt_max</t>
  </si>
  <si>
    <t>Tuning Time Estimate</t>
  </si>
  <si>
    <t>Load reflection coefficient magnitude</t>
  </si>
  <si>
    <t>M</t>
  </si>
  <si>
    <t>n</t>
  </si>
  <si>
    <t>ts</t>
  </si>
  <si>
    <t>Tuning time</t>
  </si>
  <si>
    <t>tt</t>
  </si>
  <si>
    <t>Worst case tuning time</t>
  </si>
  <si>
    <t>Flash write time</t>
  </si>
  <si>
    <t>tw</t>
  </si>
  <si>
    <t>Tuning Time Estimate Computations for S-TEAM Application Note AN0901</t>
  </si>
  <si>
    <t>Fast R26</t>
  </si>
  <si>
    <t>R9 Stopa</t>
  </si>
  <si>
    <t>R58</t>
  </si>
  <si>
    <t>Model</t>
  </si>
  <si>
    <t>STHT 2.3</t>
  </si>
  <si>
    <t>STHT 3.1</t>
  </si>
  <si>
    <t>STHT 1.8 / 1.9</t>
  </si>
  <si>
    <t>Travel distance</t>
  </si>
  <si>
    <t>Rev. June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</si>
</sst>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"/>
      <charset val="238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6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zoomScaleNormal="100" workbookViewId="0"/>
  </sheetViews>
  <sheetFormatPr defaultRowHeight="15" customHeight="1" x14ac:dyDescent="0.25"/>
  <cols>
    <col min="1" max="1" width="31.7109375" style="2" bestFit="1" customWidth="1"/>
    <col min="2" max="3" width="7.140625" style="2" bestFit="1" customWidth="1"/>
    <col min="4" max="7" width="13.7109375" style="2" customWidth="1"/>
    <col min="8" max="16384" width="9.140625" style="3"/>
  </cols>
  <sheetData>
    <row r="1" spans="1:13" ht="15" customHeight="1" x14ac:dyDescent="0.25">
      <c r="A1" s="1" t="s">
        <v>41</v>
      </c>
    </row>
    <row r="2" spans="1:13" ht="15" customHeight="1" x14ac:dyDescent="0.25">
      <c r="A2" s="4" t="s">
        <v>50</v>
      </c>
    </row>
    <row r="3" spans="1:13" ht="15" customHeight="1" x14ac:dyDescent="0.25">
      <c r="D3" s="4"/>
      <c r="E3" s="4"/>
      <c r="F3" s="4"/>
    </row>
    <row r="4" spans="1:13" s="9" customFormat="1" ht="15" customHeight="1" x14ac:dyDescent="0.2">
      <c r="A4" s="5" t="s">
        <v>16</v>
      </c>
      <c r="B4" s="5"/>
      <c r="C4" s="5"/>
      <c r="D4" s="6" t="s">
        <v>13</v>
      </c>
      <c r="E4" s="6" t="s">
        <v>42</v>
      </c>
      <c r="F4" s="7" t="s">
        <v>43</v>
      </c>
      <c r="G4" s="8" t="s">
        <v>44</v>
      </c>
    </row>
    <row r="5" spans="1:13" ht="15" customHeight="1" x14ac:dyDescent="0.25">
      <c r="A5" s="10" t="s">
        <v>45</v>
      </c>
      <c r="B5" s="11"/>
      <c r="C5" s="11"/>
      <c r="D5" s="6" t="s">
        <v>48</v>
      </c>
      <c r="E5" s="6" t="s">
        <v>48</v>
      </c>
      <c r="F5" s="7" t="s">
        <v>46</v>
      </c>
      <c r="G5" s="8" t="s">
        <v>47</v>
      </c>
    </row>
    <row r="6" spans="1:13" ht="15" customHeight="1" x14ac:dyDescent="0.25">
      <c r="A6" s="10" t="s">
        <v>5</v>
      </c>
      <c r="B6" s="11" t="s">
        <v>21</v>
      </c>
      <c r="C6" s="11" t="s">
        <v>1</v>
      </c>
      <c r="D6" s="11">
        <v>22.7</v>
      </c>
      <c r="E6" s="11">
        <v>22.7</v>
      </c>
      <c r="F6" s="11">
        <f>F14*F9</f>
        <v>69.977000000000004</v>
      </c>
      <c r="G6" s="11">
        <v>11</v>
      </c>
      <c r="M6" s="3">
        <v>1</v>
      </c>
    </row>
    <row r="7" spans="1:13" ht="15" customHeight="1" x14ac:dyDescent="0.25">
      <c r="A7" s="10" t="s">
        <v>15</v>
      </c>
      <c r="B7" s="11" t="s">
        <v>22</v>
      </c>
      <c r="C7" s="11" t="s">
        <v>1</v>
      </c>
      <c r="D7" s="11">
        <v>0.78</v>
      </c>
      <c r="E7" s="11">
        <v>0.78</v>
      </c>
      <c r="F7" s="11">
        <v>0.84</v>
      </c>
      <c r="G7" s="11">
        <v>0.82</v>
      </c>
    </row>
    <row r="8" spans="1:13" ht="15" customHeight="1" x14ac:dyDescent="0.25">
      <c r="A8" s="12" t="s">
        <v>14</v>
      </c>
      <c r="B8" s="13"/>
      <c r="C8" s="11"/>
      <c r="D8" s="10"/>
      <c r="E8" s="10"/>
      <c r="F8" s="10"/>
      <c r="G8" s="10"/>
    </row>
    <row r="9" spans="1:13" s="9" customFormat="1" ht="15" customHeight="1" x14ac:dyDescent="0.2">
      <c r="A9" s="10" t="s">
        <v>27</v>
      </c>
      <c r="B9" s="11" t="s">
        <v>9</v>
      </c>
      <c r="C9" s="11" t="s">
        <v>1</v>
      </c>
      <c r="D9" s="11">
        <v>5.0000000000000001E-3</v>
      </c>
      <c r="E9" s="11">
        <v>0.1</v>
      </c>
      <c r="F9" s="11">
        <v>0.127</v>
      </c>
      <c r="G9" s="11">
        <v>0.02</v>
      </c>
    </row>
    <row r="10" spans="1:13" ht="15" customHeight="1" x14ac:dyDescent="0.25">
      <c r="A10" s="10" t="s">
        <v>18</v>
      </c>
      <c r="B10" s="11" t="s">
        <v>23</v>
      </c>
      <c r="C10" s="11" t="s">
        <v>4</v>
      </c>
      <c r="D10" s="11">
        <v>1600</v>
      </c>
      <c r="E10" s="11">
        <v>1000</v>
      </c>
      <c r="F10" s="11">
        <v>1000</v>
      </c>
      <c r="G10" s="11">
        <v>800</v>
      </c>
    </row>
    <row r="11" spans="1:13" ht="15" customHeight="1" x14ac:dyDescent="0.25">
      <c r="A11" s="12" t="s">
        <v>19</v>
      </c>
      <c r="B11" s="13"/>
      <c r="C11" s="11"/>
      <c r="D11" s="11"/>
      <c r="E11" s="11"/>
      <c r="F11" s="11"/>
      <c r="G11" s="11"/>
    </row>
    <row r="12" spans="1:13" ht="15" customHeight="1" x14ac:dyDescent="0.25">
      <c r="A12" s="10" t="s">
        <v>2</v>
      </c>
      <c r="B12" s="11"/>
      <c r="C12" s="11" t="s">
        <v>20</v>
      </c>
      <c r="D12" s="11">
        <f t="shared" ref="D12:G12" si="0">1/D9</f>
        <v>200</v>
      </c>
      <c r="E12" s="11">
        <f t="shared" si="0"/>
        <v>10</v>
      </c>
      <c r="F12" s="14">
        <f t="shared" si="0"/>
        <v>7.8740157480314963</v>
      </c>
      <c r="G12" s="11">
        <f t="shared" si="0"/>
        <v>50</v>
      </c>
    </row>
    <row r="13" spans="1:13" ht="15" customHeight="1" x14ac:dyDescent="0.25">
      <c r="A13" s="10" t="s">
        <v>6</v>
      </c>
      <c r="B13" s="11" t="s">
        <v>24</v>
      </c>
      <c r="C13" s="11" t="s">
        <v>7</v>
      </c>
      <c r="D13" s="11">
        <f t="shared" ref="D13:G13" si="1">D9*D10</f>
        <v>8</v>
      </c>
      <c r="E13" s="11">
        <f t="shared" si="1"/>
        <v>100</v>
      </c>
      <c r="F13" s="11">
        <f t="shared" si="1"/>
        <v>127</v>
      </c>
      <c r="G13" s="11">
        <f t="shared" si="1"/>
        <v>16</v>
      </c>
    </row>
    <row r="14" spans="1:13" ht="15" customHeight="1" x14ac:dyDescent="0.25">
      <c r="A14" s="10" t="s">
        <v>3</v>
      </c>
      <c r="B14" s="11" t="s">
        <v>25</v>
      </c>
      <c r="C14" s="11"/>
      <c r="D14" s="11">
        <f t="shared" ref="D14:G14" si="2">D6/D9</f>
        <v>4540</v>
      </c>
      <c r="E14" s="11">
        <f t="shared" si="2"/>
        <v>226.99999999999997</v>
      </c>
      <c r="F14" s="15">
        <v>551</v>
      </c>
      <c r="G14" s="11">
        <f t="shared" si="2"/>
        <v>550</v>
      </c>
    </row>
    <row r="15" spans="1:13" ht="15" customHeight="1" x14ac:dyDescent="0.25">
      <c r="A15" s="10" t="s">
        <v>8</v>
      </c>
      <c r="B15" s="11" t="s">
        <v>26</v>
      </c>
      <c r="C15" s="11" t="s">
        <v>9</v>
      </c>
      <c r="D15" s="14">
        <f t="shared" ref="D15:G15" si="3">D14/D10</f>
        <v>2.8374999999999999</v>
      </c>
      <c r="E15" s="14">
        <f t="shared" si="3"/>
        <v>0.22699999999999998</v>
      </c>
      <c r="F15" s="14">
        <f t="shared" si="3"/>
        <v>0.55100000000000005</v>
      </c>
      <c r="G15" s="14">
        <f t="shared" si="3"/>
        <v>0.6875</v>
      </c>
    </row>
    <row r="16" spans="1:13" ht="15" customHeight="1" x14ac:dyDescent="0.25">
      <c r="A16" s="12" t="s">
        <v>31</v>
      </c>
      <c r="B16" s="13"/>
      <c r="C16" s="11"/>
      <c r="D16" s="16" t="s">
        <v>12</v>
      </c>
      <c r="E16" s="10"/>
      <c r="F16" s="10"/>
      <c r="G16" s="10"/>
    </row>
    <row r="17" spans="1:7" ht="15" customHeight="1" x14ac:dyDescent="0.25">
      <c r="A17" s="10" t="s">
        <v>29</v>
      </c>
      <c r="B17" s="11" t="s">
        <v>28</v>
      </c>
      <c r="C17" s="11" t="s">
        <v>0</v>
      </c>
      <c r="D17" s="16">
        <v>50</v>
      </c>
      <c r="E17" s="16">
        <v>50</v>
      </c>
      <c r="F17" s="16">
        <v>50</v>
      </c>
      <c r="G17" s="16">
        <v>50</v>
      </c>
    </row>
    <row r="18" spans="1:7" ht="15" customHeight="1" x14ac:dyDescent="0.25">
      <c r="A18" s="10" t="s">
        <v>39</v>
      </c>
      <c r="B18" s="11" t="s">
        <v>40</v>
      </c>
      <c r="C18" s="11" t="s">
        <v>9</v>
      </c>
      <c r="D18" s="17">
        <v>0.2</v>
      </c>
      <c r="E18" s="17">
        <v>0.2</v>
      </c>
      <c r="F18" s="17">
        <v>0.2</v>
      </c>
      <c r="G18" s="17">
        <v>0.2</v>
      </c>
    </row>
    <row r="19" spans="1:7" ht="15" customHeight="1" x14ac:dyDescent="0.25">
      <c r="A19" s="10" t="s">
        <v>38</v>
      </c>
      <c r="B19" s="11" t="s">
        <v>30</v>
      </c>
      <c r="C19" s="11" t="s">
        <v>9</v>
      </c>
      <c r="D19" s="18">
        <f t="shared" ref="D19:G19" si="4">D15*(1+D17/100)+D18</f>
        <v>4.4562499999999998</v>
      </c>
      <c r="E19" s="18">
        <f t="shared" si="4"/>
        <v>0.54049999999999998</v>
      </c>
      <c r="F19" s="18">
        <f t="shared" si="4"/>
        <v>1.0265</v>
      </c>
      <c r="G19" s="18">
        <f t="shared" si="4"/>
        <v>1.23125</v>
      </c>
    </row>
    <row r="20" spans="1:7" ht="15" customHeight="1" x14ac:dyDescent="0.25">
      <c r="A20" s="10" t="s">
        <v>32</v>
      </c>
      <c r="B20" s="11" t="s">
        <v>33</v>
      </c>
      <c r="C20" s="11"/>
      <c r="D20" s="16">
        <v>0.1</v>
      </c>
      <c r="E20" s="16">
        <v>0.1</v>
      </c>
      <c r="F20" s="16">
        <v>0.1</v>
      </c>
      <c r="G20" s="16">
        <v>0.1</v>
      </c>
    </row>
    <row r="21" spans="1:7" ht="15" customHeight="1" x14ac:dyDescent="0.25">
      <c r="A21" s="10" t="s">
        <v>49</v>
      </c>
      <c r="B21" s="11" t="s">
        <v>17</v>
      </c>
      <c r="C21" s="11" t="s">
        <v>1</v>
      </c>
      <c r="D21" s="14">
        <f>IF(D20&lt;=D7,D6*(1+D20/D7-EXP(-20*D20/D7))/2,D6)</f>
        <v>11.931311653198742</v>
      </c>
      <c r="E21" s="14">
        <f t="shared" ref="E21:G21" si="5">E6*(1+E20/E7-EXP(-20*E20/E7))/2</f>
        <v>11.931311653198742</v>
      </c>
      <c r="F21" s="14">
        <f t="shared" si="5"/>
        <v>35.918674275320143</v>
      </c>
      <c r="G21" s="14">
        <f t="shared" si="5"/>
        <v>5.6908791036856456</v>
      </c>
    </row>
    <row r="22" spans="1:7" ht="15" customHeight="1" x14ac:dyDescent="0.25">
      <c r="A22" s="10" t="s">
        <v>10</v>
      </c>
      <c r="B22" s="11" t="s">
        <v>34</v>
      </c>
      <c r="C22" s="11"/>
      <c r="D22" s="11">
        <f t="shared" ref="D22:G22" si="6">ROUND(D21/D9,0)</f>
        <v>2386</v>
      </c>
      <c r="E22" s="11">
        <f t="shared" si="6"/>
        <v>119</v>
      </c>
      <c r="F22" s="11">
        <f t="shared" si="6"/>
        <v>283</v>
      </c>
      <c r="G22" s="11">
        <f t="shared" si="6"/>
        <v>285</v>
      </c>
    </row>
    <row r="23" spans="1:7" ht="15" customHeight="1" x14ac:dyDescent="0.25">
      <c r="A23" s="10" t="s">
        <v>11</v>
      </c>
      <c r="B23" s="11" t="s">
        <v>35</v>
      </c>
      <c r="C23" s="11" t="s">
        <v>9</v>
      </c>
      <c r="D23" s="18">
        <f t="shared" ref="D23:G23" si="7">D22/D10</f>
        <v>1.49125</v>
      </c>
      <c r="E23" s="18">
        <f t="shared" si="7"/>
        <v>0.11899999999999999</v>
      </c>
      <c r="F23" s="18">
        <f t="shared" si="7"/>
        <v>0.28299999999999997</v>
      </c>
      <c r="G23" s="18">
        <f t="shared" si="7"/>
        <v>0.35625000000000001</v>
      </c>
    </row>
    <row r="24" spans="1:7" ht="15" customHeight="1" x14ac:dyDescent="0.25">
      <c r="A24" s="10" t="s">
        <v>36</v>
      </c>
      <c r="B24" s="11" t="s">
        <v>37</v>
      </c>
      <c r="C24" s="11" t="s">
        <v>9</v>
      </c>
      <c r="D24" s="19">
        <f t="shared" ref="D24:G24" si="8">D23*(1+D17/100)+D18</f>
        <v>2.4368750000000001</v>
      </c>
      <c r="E24" s="19">
        <f t="shared" si="8"/>
        <v>0.3785</v>
      </c>
      <c r="F24" s="19">
        <f t="shared" si="8"/>
        <v>0.62450000000000006</v>
      </c>
      <c r="G24" s="19">
        <f t="shared" si="8"/>
        <v>0.734375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Tuning Times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2022-07-19T08:50:08Z</dcterms:created>
  <dcterms:modified xsi:type="dcterms:W3CDTF">2024-06-07T22:36:17Z</dcterms:modified>
</cp:coreProperties>
</file>